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250" windowHeight="126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Лист1!$J$13:$J$16</definedName>
    <definedName name="_xlnm.Print_Area" localSheetId="0">Лист1!$A$1:$O$78</definedName>
  </definedNames>
  <calcPr calcId="125725"/>
</workbook>
</file>

<file path=xl/calcChain.xml><?xml version="1.0" encoding="utf-8"?>
<calcChain xmlns="http://schemas.openxmlformats.org/spreadsheetml/2006/main">
  <c r="N12" i="1"/>
  <c r="M37"/>
  <c r="N37"/>
  <c r="N46"/>
  <c r="N52"/>
  <c r="N23"/>
  <c r="N15"/>
  <c r="L13" l="1"/>
  <c r="K8"/>
  <c r="L8"/>
  <c r="M66"/>
  <c r="L35"/>
  <c r="L37"/>
  <c r="L12" s="1"/>
  <c r="L50"/>
  <c r="J52"/>
  <c r="L47"/>
  <c r="L44"/>
  <c r="J46"/>
  <c r="J44" s="1"/>
  <c r="L41"/>
  <c r="L38"/>
  <c r="L62"/>
  <c r="K62"/>
  <c r="J69"/>
  <c r="J66"/>
  <c r="J63"/>
  <c r="L66"/>
  <c r="L61" s="1"/>
  <c r="L10" s="1"/>
  <c r="K66"/>
  <c r="L63"/>
  <c r="L69"/>
  <c r="K69"/>
  <c r="J62"/>
  <c r="J61"/>
  <c r="J10" s="1"/>
  <c r="J8" s="1"/>
  <c r="J56"/>
  <c r="J53"/>
  <c r="J50"/>
  <c r="J47"/>
  <c r="J41"/>
  <c r="J38"/>
  <c r="J32"/>
  <c r="J29"/>
  <c r="J26"/>
  <c r="J23"/>
  <c r="J17"/>
  <c r="J16" s="1"/>
  <c r="J15"/>
  <c r="J11"/>
  <c r="L56"/>
  <c r="L53"/>
  <c r="L15"/>
  <c r="L23"/>
  <c r="L32"/>
  <c r="L16" s="1"/>
  <c r="L29"/>
  <c r="L26"/>
  <c r="L17"/>
  <c r="M15"/>
  <c r="K15"/>
  <c r="K11"/>
  <c r="J37" l="1"/>
  <c r="J35" s="1"/>
  <c r="J13"/>
  <c r="J59"/>
  <c r="K23"/>
  <c r="H32"/>
  <c r="I17"/>
  <c r="H17"/>
  <c r="N29"/>
  <c r="M29"/>
  <c r="K29"/>
  <c r="I29"/>
  <c r="H29"/>
  <c r="H16" s="1"/>
  <c r="N26"/>
  <c r="M26"/>
  <c r="K26"/>
  <c r="I26"/>
  <c r="H26"/>
  <c r="J12" l="1"/>
  <c r="I16"/>
  <c r="I13" s="1"/>
  <c r="K17"/>
  <c r="K37"/>
  <c r="K35" s="1"/>
  <c r="I37"/>
  <c r="H37"/>
  <c r="K53"/>
  <c r="I53"/>
  <c r="H53"/>
  <c r="N62"/>
  <c r="M62"/>
  <c r="N61"/>
  <c r="M61"/>
  <c r="N69"/>
  <c r="K63"/>
  <c r="N35"/>
  <c r="K44"/>
  <c r="N16"/>
  <c r="N13" s="1"/>
  <c r="M16"/>
  <c r="M13" s="1"/>
  <c r="H35"/>
  <c r="I35"/>
  <c r="K56"/>
  <c r="K50"/>
  <c r="K47"/>
  <c r="K38"/>
  <c r="K41"/>
  <c r="H13"/>
  <c r="K32"/>
  <c r="I69"/>
  <c r="H69"/>
  <c r="I66"/>
  <c r="I61" s="1"/>
  <c r="H66"/>
  <c r="H10" s="1"/>
  <c r="H63"/>
  <c r="I62"/>
  <c r="H62"/>
  <c r="I56"/>
  <c r="H56"/>
  <c r="I50"/>
  <c r="H50"/>
  <c r="I44"/>
  <c r="I41"/>
  <c r="I38"/>
  <c r="I32"/>
  <c r="N56"/>
  <c r="M47"/>
  <c r="M12" l="1"/>
  <c r="N59"/>
  <c r="N8" s="1"/>
  <c r="M59"/>
  <c r="I59"/>
  <c r="K16"/>
  <c r="K13" s="1"/>
  <c r="M35"/>
  <c r="M8" s="1"/>
  <c r="K59"/>
  <c r="K12"/>
  <c r="I10"/>
  <c r="I12"/>
  <c r="H12"/>
  <c r="H8" s="1"/>
  <c r="H61"/>
  <c r="H59" s="1"/>
  <c r="N50"/>
  <c r="M50"/>
  <c r="N32"/>
  <c r="M32"/>
  <c r="I8" l="1"/>
  <c r="N41" l="1"/>
  <c r="N63"/>
  <c r="M63"/>
  <c r="N47"/>
  <c r="M38"/>
  <c r="N38"/>
  <c r="M41"/>
  <c r="M44"/>
  <c r="N44"/>
  <c r="M56"/>
  <c r="M69"/>
</calcChain>
</file>

<file path=xl/sharedStrings.xml><?xml version="1.0" encoding="utf-8"?>
<sst xmlns="http://schemas.openxmlformats.org/spreadsheetml/2006/main" count="314" uniqueCount="116">
  <si>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</si>
  <si>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</si>
  <si>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</si>
  <si>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</si>
  <si>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ЦСР</t>
  </si>
  <si>
    <t>ВР</t>
  </si>
  <si>
    <t>Муниципальная программа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</si>
  <si>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</si>
  <si>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</si>
  <si>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</si>
  <si>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</si>
  <si>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Администрация ЗАТО г.Железногорск</t>
  </si>
  <si>
    <t xml:space="preserve">всего расходные обязательства </t>
  </si>
  <si>
    <t>009</t>
  </si>
  <si>
    <t>Подпрограмма 3</t>
  </si>
  <si>
    <t>Подпрограмма2</t>
  </si>
  <si>
    <t>244</t>
  </si>
  <si>
    <t>810</t>
  </si>
  <si>
    <t>Всего расходные обязательства</t>
  </si>
  <si>
    <t>414</t>
  </si>
  <si>
    <t>Администрация ЗАТО гЖелезногорск</t>
  </si>
  <si>
    <t>план</t>
  </si>
  <si>
    <t>факт</t>
  </si>
  <si>
    <t>Примечание</t>
  </si>
  <si>
    <t>Расходы по годам</t>
  </si>
  <si>
    <t>Плановый период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</si>
  <si>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 с расшифровкой по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</si>
  <si>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05</t>
  </si>
  <si>
    <t>Приложение № 7</t>
  </si>
  <si>
    <t xml:space="preserve">"Развитие объектов социальной сферы, специального назначения и жилищно-коммунального хозяйства ЗАТО Железногорск" </t>
  </si>
  <si>
    <t>"Энергосбережение и повышение энергетической эффективности ЗАТО  Железногорск"</t>
  </si>
  <si>
    <t>"Модернизация и капитальный ремонт объектов коммунальной инфраструктуры и энергетического комплекса ЗАТО Железногорск"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</si>
  <si>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</si>
  <si>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>всего расходные обязательства по    программе</t>
  </si>
  <si>
    <t>РзПр</t>
  </si>
  <si>
    <t>0502</t>
  </si>
  <si>
    <t>0503</t>
  </si>
  <si>
    <t>0113</t>
  </si>
  <si>
    <t>162</t>
  </si>
  <si>
    <t>243</t>
  </si>
  <si>
    <t>0501</t>
  </si>
  <si>
    <t>Руководитель  УГХ</t>
  </si>
  <si>
    <t>Л.М.Антоненко</t>
  </si>
  <si>
    <t>Статус (муниципальная программа, подпрограмма)</t>
  </si>
  <si>
    <t>Комитет по управлению муниципальным имуществом Администрации ЗАТО г. Железногорск</t>
  </si>
  <si>
    <t>2015(отчетный год)</t>
  </si>
  <si>
    <t>0420000010</t>
  </si>
  <si>
    <t>0420000020</t>
  </si>
  <si>
    <t>0420075700</t>
  </si>
  <si>
    <t>0420000220</t>
  </si>
  <si>
    <t>0420000050</t>
  </si>
  <si>
    <t>0430000010</t>
  </si>
  <si>
    <t>0430000000</t>
  </si>
  <si>
    <t>0430000030</t>
  </si>
  <si>
    <t>0430000020</t>
  </si>
  <si>
    <t>04200000000</t>
  </si>
  <si>
    <t>0410000030</t>
  </si>
  <si>
    <t>0410000000</t>
  </si>
  <si>
    <t>040000000</t>
  </si>
  <si>
    <t>0420000230</t>
  </si>
  <si>
    <t>0410000020</t>
  </si>
  <si>
    <t>0410075710</t>
  </si>
  <si>
    <t>04100S5710</t>
  </si>
  <si>
    <t>0410000050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</si>
  <si>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</si>
  <si>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 xml:space="preserve">  Софинансирование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</si>
  <si>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Строительство сетей электроснабжения для перевода электрических мощностей подстанции "Город" в энергодефецитные районы г.Железногорска</t>
  </si>
  <si>
    <t>Строительство наружных сетей электроснабжения МКР № 5</t>
  </si>
  <si>
    <t>Строительство инженерных коммуникаций, проездов в районе индивидуальной жилой застройки (район ул.Саянская 2-я очередь)</t>
  </si>
  <si>
    <t>Компенсация выпадающих доходов организациям, предоставляющим населению услуги связанные с погребением</t>
  </si>
  <si>
    <t>Организация и содержание мест захоронения в г.Железногорске, пос.Подгорном</t>
  </si>
  <si>
    <t xml:space="preserve"> Расходы на возмещение затрат, связанных с применением регулируемых цен на банные услуги МП "Нега"</t>
  </si>
  <si>
    <t>Реализация отдельных мер по обеспечению ограничения платы граждан за коммунальные услуги</t>
  </si>
  <si>
    <t xml:space="preserve"> Техническая рекультивация земельного участка на территории кладбища г.Железногорска</t>
  </si>
  <si>
    <t xml:space="preserve"> Информационное обеспечение мероприятий по энергосбережению и повышению энергетической эффективности</t>
  </si>
  <si>
    <t>Установка общедомовых приборов учета тепловой энергии и горячей воды в многоквартирных жилых домах</t>
  </si>
  <si>
    <t xml:space="preserve"> Установка индивидуальных приборов учета горячей, холодной воды и электрической энергии в квартирах, находящихся в муниципальной собственности</t>
  </si>
  <si>
    <t xml:space="preserve">    Резерв средств на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</si>
  <si>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>0410000010</t>
  </si>
  <si>
    <t>870</t>
  </si>
  <si>
    <t xml:space="preserve">      Финансовое управление Администрации ЗАТО г.Железногорск</t>
  </si>
  <si>
    <t>Мероприятие подпрограммы:  1.1</t>
  </si>
  <si>
    <t>Мероприятие подпрограммы:  1.2</t>
  </si>
  <si>
    <t>Мероприятие подпрограммы:  1.3</t>
  </si>
  <si>
    <t>Мероприятие подпрограммы:  2</t>
  </si>
  <si>
    <t>Мероприятие подпрограммы:  3</t>
  </si>
  <si>
    <t>Мероприятие подпрограммы:  4</t>
  </si>
  <si>
    <t>Мероприятие подпрограммы: 1</t>
  </si>
  <si>
    <t xml:space="preserve">Мероприятие подпрограммы:  2 </t>
  </si>
  <si>
    <t>Мероприятие подпрограммы :  4</t>
  </si>
  <si>
    <t>Мероприятие подпрограммы:  5</t>
  </si>
  <si>
    <t>Мероприятие подпрограммы:  6</t>
  </si>
  <si>
    <t>Мероприятие подпрограммы:    7</t>
  </si>
  <si>
    <t>Мероприятие подпрограммы:  1</t>
  </si>
  <si>
    <t>отчетный период январь-декабрь</t>
  </si>
  <si>
    <t>выполнена  государственная экспертиза проектно-сметной документации</t>
  </si>
  <si>
    <t>выполнен капитальный ремонт участка магистральной теплотрассы в пос.Подгорный от ТК-8 до ТК 12 длиной 235 метров</t>
  </si>
  <si>
    <t>выполнены работы по монтажу трансформаторных подстанций ТП 140, ТП 141</t>
  </si>
  <si>
    <t>выполнены кадастровые работы по изготовлению технических планов зданий и сооружений</t>
  </si>
  <si>
    <t>570 186,88</t>
  </si>
  <si>
    <t>оборудовано 58 муниципальных квартир приборами учета холодной и горячей воды, 9 квартир оборудовано приборами учета электрической энергии</t>
  </si>
  <si>
    <t>сданы в эксплуатацию карты №1,2 нового кладбища, устройство дорог и проездов -1,5км,  вырубка леса, планировка территории -32856 кв.м.</t>
  </si>
  <si>
    <t>обеспечено содержание кладбищ в г.Железногопрске и пос.Подгорном в соответствии с нормативными требованиями</t>
  </si>
  <si>
    <t>количество посетителей бани по льготным тарифам составило 31670 человек</t>
  </si>
  <si>
    <t>обеспечено ограничение роста платы граждан за коммунальные услуги на уровне 4,4%</t>
  </si>
  <si>
    <t>обеспечена перевозка  тел умерших в количестве 1079 и хранение в паталогоанатомическом отделении ФГУЗ КБ 51</t>
  </si>
  <si>
    <t>2016 год</t>
  </si>
  <si>
    <t>обеспечно содержание кладбищ в пос.Шивера, Новый путь, Додоново. Построено ограждение кладбища в  дер.Шивера</t>
  </si>
  <si>
    <t>на карте №10а городского кладбища выполнены работы по демонтажу ж/бетонного фундамента, планировке участка</t>
  </si>
  <si>
    <t>оплачена доля софинсирования  средств на установку ОПУ за муниципальные квартиры  по 23 домам</t>
  </si>
  <si>
    <t>План на год</t>
  </si>
  <si>
    <t>Организация и содержание земельных участков с разрешенным использованием под кладбища в поселках Додоново, Новый Путь, в деревне Шивера</t>
  </si>
  <si>
    <t>Строительство объекта ритуального назначения (кладбище)</t>
  </si>
  <si>
    <t>исп.Синкина Т.В.   76-55-70</t>
  </si>
  <si>
    <t>всего расходные обязательства</t>
  </si>
  <si>
    <t>выполнена трансляция по телевидению видеоролика на тему энергосбережения (378 раз), 120 трансляций в радиотрансляционной сети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</si>
</sst>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E7FEFF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9" fontId="9" fillId="0" borderId="5">
      <alignment horizontal="left" vertical="top" wrapText="1"/>
    </xf>
    <xf numFmtId="4" fontId="9" fillId="3" borderId="5">
      <alignment horizontal="right" vertical="top" shrinkToFit="1"/>
    </xf>
  </cellStyleXfs>
  <cellXfs count="101">
    <xf numFmtId="0" fontId="0" fillId="0" borderId="0" xfId="0"/>
    <xf numFmtId="49" fontId="6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 applyAlignment="1"/>
    <xf numFmtId="49" fontId="4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7" fillId="0" borderId="5" xfId="1" applyNumberFormat="1" applyFont="1" applyProtection="1">
      <alignment horizontal="left" vertical="top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7" fillId="0" borderId="5" xfId="1" applyNumberFormat="1" applyFont="1" applyAlignment="1" applyProtection="1">
      <alignment horizontal="left" vertical="center" wrapText="1"/>
      <protection locked="0"/>
    </xf>
    <xf numFmtId="4" fontId="7" fillId="4" borderId="5" xfId="2" applyNumberFormat="1" applyFont="1" applyFill="1" applyAlignment="1" applyProtection="1">
      <alignment horizontal="center" vertical="center" shrinkToFit="1"/>
      <protection locked="0"/>
    </xf>
    <xf numFmtId="4" fontId="7" fillId="4" borderId="5" xfId="2" applyNumberFormat="1" applyFont="1" applyFill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4" fontId="1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right" vertical="center" shrinkToFit="1"/>
    </xf>
    <xf numFmtId="4" fontId="1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shrinkToFit="1"/>
    </xf>
    <xf numFmtId="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49" fontId="7" fillId="4" borderId="5" xfId="1" applyNumberFormat="1" applyFont="1" applyFill="1" applyProtection="1">
      <alignment horizontal="left" vertical="top" wrapText="1"/>
      <protection locked="0"/>
    </xf>
    <xf numFmtId="49" fontId="1" fillId="4" borderId="1" xfId="0" applyNumberFormat="1" applyFont="1" applyFill="1" applyBorder="1" applyAlignment="1">
      <alignment vertical="center"/>
    </xf>
    <xf numFmtId="49" fontId="7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5" xfId="1" applyNumberFormat="1" applyFont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justify"/>
    </xf>
    <xf numFmtId="0" fontId="5" fillId="4" borderId="7" xfId="0" applyFont="1" applyFill="1" applyBorder="1" applyAlignment="1"/>
    <xf numFmtId="0" fontId="5" fillId="4" borderId="8" xfId="0" applyFont="1" applyFill="1" applyBorder="1" applyAlignment="1"/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colors>
    <mruColors>
      <color rgb="FFE7FE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8"/>
  <sheetViews>
    <sheetView tabSelected="1" view="pageBreakPreview" zoomScaleNormal="50" zoomScaleSheetLayoutView="100" workbookViewId="0">
      <pane xSplit="3" ySplit="7" topLeftCell="D26" activePane="bottomRight" state="frozen"/>
      <selection pane="topRight" activeCell="D1" sqref="D1"/>
      <selection pane="bottomLeft" activeCell="A8" sqref="A8"/>
      <selection pane="bottomRight" activeCell="O14" sqref="O14"/>
    </sheetView>
  </sheetViews>
  <sheetFormatPr defaultColWidth="8.85546875" defaultRowHeight="15"/>
  <cols>
    <col min="1" max="1" width="15.42578125" style="31" customWidth="1"/>
    <col min="2" max="2" width="23.140625" style="29" customWidth="1"/>
    <col min="3" max="3" width="17" style="29" customWidth="1"/>
    <col min="4" max="4" width="5.7109375" style="18" customWidth="1"/>
    <col min="5" max="5" width="6.140625" style="18" customWidth="1"/>
    <col min="6" max="6" width="12" style="18" customWidth="1"/>
    <col min="7" max="7" width="5.85546875" style="18" customWidth="1"/>
    <col min="8" max="8" width="16.42578125" style="18" customWidth="1"/>
    <col min="9" max="9" width="16.7109375" style="18" customWidth="1"/>
    <col min="10" max="10" width="17.42578125" style="18" customWidth="1"/>
    <col min="11" max="11" width="17.5703125" style="18" customWidth="1"/>
    <col min="12" max="12" width="20.140625" style="18" customWidth="1"/>
    <col min="13" max="14" width="17.28515625" style="18" customWidth="1"/>
    <col min="15" max="15" width="37.7109375" style="18" customWidth="1"/>
    <col min="16" max="16384" width="8.85546875" style="18"/>
  </cols>
  <sheetData>
    <row r="1" spans="1:16" s="16" customFormat="1" ht="24.75" customHeight="1">
      <c r="A1" s="15"/>
      <c r="B1" s="15"/>
      <c r="C1" s="15"/>
      <c r="M1" s="85" t="s">
        <v>28</v>
      </c>
      <c r="N1" s="85"/>
      <c r="O1" s="85"/>
      <c r="P1" s="17"/>
    </row>
    <row r="2" spans="1:16" ht="33.75" customHeight="1">
      <c r="A2" s="86" t="s">
        <v>26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6" ht="12.75" customHeight="1"/>
    <row r="4" spans="1:16" s="19" customFormat="1" ht="22.15" customHeight="1">
      <c r="A4" s="66" t="s">
        <v>43</v>
      </c>
      <c r="B4" s="66" t="s">
        <v>0</v>
      </c>
      <c r="C4" s="66" t="s">
        <v>1</v>
      </c>
      <c r="D4" s="66" t="s">
        <v>2</v>
      </c>
      <c r="E4" s="66"/>
      <c r="F4" s="66"/>
      <c r="G4" s="66"/>
      <c r="H4" s="66" t="s">
        <v>24</v>
      </c>
      <c r="I4" s="66"/>
      <c r="J4" s="66"/>
      <c r="K4" s="66"/>
      <c r="L4" s="66"/>
      <c r="M4" s="66"/>
      <c r="N4" s="66"/>
      <c r="O4" s="66" t="s">
        <v>23</v>
      </c>
    </row>
    <row r="5" spans="1:16" s="19" customFormat="1" ht="18.75" customHeight="1">
      <c r="A5" s="66"/>
      <c r="B5" s="66"/>
      <c r="C5" s="66"/>
      <c r="D5" s="66"/>
      <c r="E5" s="66"/>
      <c r="F5" s="66"/>
      <c r="G5" s="66"/>
      <c r="H5" s="66" t="s">
        <v>45</v>
      </c>
      <c r="I5" s="66"/>
      <c r="J5" s="66" t="s">
        <v>106</v>
      </c>
      <c r="K5" s="66"/>
      <c r="L5" s="66"/>
      <c r="M5" s="66" t="s">
        <v>25</v>
      </c>
      <c r="N5" s="66"/>
      <c r="O5" s="66"/>
    </row>
    <row r="6" spans="1:16" s="19" customFormat="1" ht="29.25" customHeight="1">
      <c r="A6" s="66"/>
      <c r="B6" s="66"/>
      <c r="C6" s="66"/>
      <c r="D6" s="88" t="s">
        <v>3</v>
      </c>
      <c r="E6" s="66" t="s">
        <v>34</v>
      </c>
      <c r="F6" s="66" t="s">
        <v>4</v>
      </c>
      <c r="G6" s="66" t="s">
        <v>5</v>
      </c>
      <c r="H6" s="66"/>
      <c r="I6" s="66"/>
      <c r="J6" s="62" t="s">
        <v>110</v>
      </c>
      <c r="K6" s="66" t="s">
        <v>94</v>
      </c>
      <c r="L6" s="66"/>
      <c r="M6" s="66">
        <v>2017</v>
      </c>
      <c r="N6" s="66">
        <v>2018</v>
      </c>
      <c r="O6" s="66"/>
    </row>
    <row r="7" spans="1:16" s="19" customFormat="1" ht="20.45" customHeight="1">
      <c r="A7" s="66"/>
      <c r="B7" s="66"/>
      <c r="C7" s="66"/>
      <c r="D7" s="88"/>
      <c r="E7" s="66"/>
      <c r="F7" s="66"/>
      <c r="G7" s="66"/>
      <c r="H7" s="8" t="s">
        <v>21</v>
      </c>
      <c r="I7" s="8" t="s">
        <v>22</v>
      </c>
      <c r="J7" s="89"/>
      <c r="K7" s="8" t="s">
        <v>21</v>
      </c>
      <c r="L7" s="8" t="s">
        <v>22</v>
      </c>
      <c r="M7" s="66"/>
      <c r="N7" s="66"/>
      <c r="O7" s="66"/>
    </row>
    <row r="8" spans="1:16" s="21" customFormat="1" ht="46.9" customHeight="1">
      <c r="A8" s="65" t="s">
        <v>6</v>
      </c>
      <c r="B8" s="65" t="s">
        <v>32</v>
      </c>
      <c r="C8" s="14" t="s">
        <v>33</v>
      </c>
      <c r="D8" s="5" t="s">
        <v>7</v>
      </c>
      <c r="E8" s="5" t="s">
        <v>7</v>
      </c>
      <c r="F8" s="20" t="s">
        <v>58</v>
      </c>
      <c r="G8" s="5" t="s">
        <v>7</v>
      </c>
      <c r="H8" s="10">
        <f t="shared" ref="H8:I8" si="0">H10+H12</f>
        <v>904887144.35000002</v>
      </c>
      <c r="I8" s="10">
        <f t="shared" si="0"/>
        <v>668798885.56999993</v>
      </c>
      <c r="J8" s="10">
        <f>J10+J11+J12</f>
        <v>774906390.58999991</v>
      </c>
      <c r="K8" s="10">
        <f>K10+K11+K12</f>
        <v>774906390.58999991</v>
      </c>
      <c r="L8" s="43">
        <f>L13+L35+L59</f>
        <v>768862834.80999994</v>
      </c>
      <c r="M8" s="43">
        <f t="shared" ref="M8:N8" si="1">M13+M35+M59</f>
        <v>661705810</v>
      </c>
      <c r="N8" s="43">
        <f t="shared" si="1"/>
        <v>657205810</v>
      </c>
      <c r="O8" s="4"/>
    </row>
    <row r="9" spans="1:16" s="21" customFormat="1" ht="25.5">
      <c r="A9" s="65"/>
      <c r="B9" s="65"/>
      <c r="C9" s="14" t="s">
        <v>8</v>
      </c>
      <c r="D9" s="22"/>
      <c r="E9" s="22"/>
      <c r="F9" s="22"/>
      <c r="G9" s="22"/>
      <c r="H9" s="10"/>
      <c r="I9" s="11"/>
      <c r="J9" s="10"/>
      <c r="K9" s="10"/>
      <c r="L9" s="11"/>
      <c r="M9" s="10"/>
      <c r="N9" s="10"/>
      <c r="O9" s="3"/>
    </row>
    <row r="10" spans="1:16" s="21" customFormat="1" ht="98.45" customHeight="1">
      <c r="A10" s="65"/>
      <c r="B10" s="65"/>
      <c r="C10" s="1" t="s">
        <v>44</v>
      </c>
      <c r="D10" s="5">
        <v>162</v>
      </c>
      <c r="E10" s="5" t="s">
        <v>7</v>
      </c>
      <c r="F10" s="20" t="s">
        <v>58</v>
      </c>
      <c r="G10" s="5" t="s">
        <v>7</v>
      </c>
      <c r="H10" s="10">
        <f>H66</f>
        <v>2389820</v>
      </c>
      <c r="I10" s="10">
        <f>I66</f>
        <v>2385269.91</v>
      </c>
      <c r="J10" s="10">
        <f>J61</f>
        <v>600000</v>
      </c>
      <c r="K10" s="10">
        <v>600000</v>
      </c>
      <c r="L10" s="10" t="str">
        <f>L61</f>
        <v>570 186,88</v>
      </c>
      <c r="M10" s="12">
        <v>3500000</v>
      </c>
      <c r="N10" s="12">
        <v>0</v>
      </c>
      <c r="O10" s="3"/>
    </row>
    <row r="11" spans="1:16" s="21" customFormat="1" ht="83.25" customHeight="1">
      <c r="A11" s="65"/>
      <c r="B11" s="65"/>
      <c r="C11" s="36" t="s">
        <v>80</v>
      </c>
      <c r="D11" s="5">
        <v>801</v>
      </c>
      <c r="E11" s="5" t="s">
        <v>7</v>
      </c>
      <c r="F11" s="20" t="s">
        <v>58</v>
      </c>
      <c r="G11" s="5" t="s">
        <v>7</v>
      </c>
      <c r="H11" s="10">
        <v>0</v>
      </c>
      <c r="I11" s="10">
        <v>0</v>
      </c>
      <c r="J11" s="10">
        <f>J25</f>
        <v>0</v>
      </c>
      <c r="K11" s="10">
        <f>K25</f>
        <v>0</v>
      </c>
      <c r="L11" s="10">
        <v>0</v>
      </c>
      <c r="M11" s="41">
        <v>1000000</v>
      </c>
      <c r="N11" s="40">
        <v>0</v>
      </c>
      <c r="O11" s="37"/>
    </row>
    <row r="12" spans="1:16" s="21" customFormat="1" ht="51" customHeight="1">
      <c r="A12" s="65"/>
      <c r="B12" s="65"/>
      <c r="C12" s="14" t="s">
        <v>20</v>
      </c>
      <c r="D12" s="20" t="s">
        <v>13</v>
      </c>
      <c r="E12" s="5" t="s">
        <v>7</v>
      </c>
      <c r="F12" s="20" t="s">
        <v>58</v>
      </c>
      <c r="G12" s="5" t="s">
        <v>7</v>
      </c>
      <c r="H12" s="11">
        <f>H16+H37+H62</f>
        <v>902497324.35000002</v>
      </c>
      <c r="I12" s="11">
        <f>I16+I37+I62</f>
        <v>666413615.65999997</v>
      </c>
      <c r="J12" s="10">
        <f>J16+J37+J62</f>
        <v>774306390.58999991</v>
      </c>
      <c r="K12" s="10">
        <f>K16+K37+K62</f>
        <v>774306390.58999991</v>
      </c>
      <c r="L12" s="10">
        <f>L16+L37+L62</f>
        <v>768292647.92999995</v>
      </c>
      <c r="M12" s="10">
        <f>M37+M62</f>
        <v>657205810</v>
      </c>
      <c r="N12" s="10">
        <f>N37+N62</f>
        <v>657205810</v>
      </c>
      <c r="O12" s="2"/>
    </row>
    <row r="13" spans="1:16" s="32" customFormat="1" ht="49.15" customHeight="1">
      <c r="A13" s="68" t="s">
        <v>9</v>
      </c>
      <c r="B13" s="97" t="s">
        <v>31</v>
      </c>
      <c r="C13" s="50" t="s">
        <v>10</v>
      </c>
      <c r="D13" s="51" t="s">
        <v>7</v>
      </c>
      <c r="E13" s="51" t="s">
        <v>7</v>
      </c>
      <c r="F13" s="52" t="s">
        <v>57</v>
      </c>
      <c r="G13" s="51" t="s">
        <v>7</v>
      </c>
      <c r="H13" s="44">
        <f t="shared" ref="H13:I13" si="2">H16</f>
        <v>31157896.16</v>
      </c>
      <c r="I13" s="44">
        <f t="shared" si="2"/>
        <v>23979147</v>
      </c>
      <c r="J13" s="44">
        <f>J15+J16</f>
        <v>32085546.410000004</v>
      </c>
      <c r="K13" s="44">
        <f>K15+K16</f>
        <v>32085546.410000004</v>
      </c>
      <c r="L13" s="44">
        <f>L15+L16</f>
        <v>26080548.160000004</v>
      </c>
      <c r="M13" s="44">
        <f>M15+M16</f>
        <v>1000000</v>
      </c>
      <c r="N13" s="44">
        <f>N15+N16</f>
        <v>0</v>
      </c>
      <c r="O13" s="53"/>
      <c r="P13" s="54"/>
    </row>
    <row r="14" spans="1:16" s="32" customFormat="1" ht="31.5" customHeight="1">
      <c r="A14" s="68"/>
      <c r="B14" s="97"/>
      <c r="C14" s="50" t="s">
        <v>8</v>
      </c>
      <c r="D14" s="51"/>
      <c r="E14" s="51"/>
      <c r="F14" s="51"/>
      <c r="G14" s="51"/>
      <c r="H14" s="44"/>
      <c r="I14" s="44"/>
      <c r="J14" s="44"/>
      <c r="K14" s="44"/>
      <c r="L14" s="44"/>
      <c r="M14" s="44"/>
      <c r="N14" s="44"/>
      <c r="O14" s="55"/>
      <c r="P14" s="54"/>
    </row>
    <row r="15" spans="1:16" s="32" customFormat="1" ht="64.5" customHeight="1">
      <c r="A15" s="68"/>
      <c r="B15" s="97"/>
      <c r="C15" s="56" t="s">
        <v>80</v>
      </c>
      <c r="D15" s="51">
        <v>801</v>
      </c>
      <c r="E15" s="51" t="s">
        <v>7</v>
      </c>
      <c r="F15" s="52" t="s">
        <v>57</v>
      </c>
      <c r="G15" s="51" t="s">
        <v>7</v>
      </c>
      <c r="H15" s="44">
        <v>0</v>
      </c>
      <c r="I15" s="44">
        <v>0</v>
      </c>
      <c r="J15" s="43">
        <f>J25</f>
        <v>0</v>
      </c>
      <c r="K15" s="43">
        <f>K25</f>
        <v>0</v>
      </c>
      <c r="L15" s="43">
        <f>L25</f>
        <v>0</v>
      </c>
      <c r="M15" s="43">
        <f>M25</f>
        <v>1000000</v>
      </c>
      <c r="N15" s="43">
        <f>N25</f>
        <v>0</v>
      </c>
      <c r="O15" s="55"/>
      <c r="P15" s="54"/>
    </row>
    <row r="16" spans="1:16" s="32" customFormat="1" ht="48.6" customHeight="1">
      <c r="A16" s="68"/>
      <c r="B16" s="97"/>
      <c r="C16" s="50" t="s">
        <v>20</v>
      </c>
      <c r="D16" s="57" t="s">
        <v>13</v>
      </c>
      <c r="E16" s="51" t="s">
        <v>7</v>
      </c>
      <c r="F16" s="52" t="s">
        <v>57</v>
      </c>
      <c r="G16" s="51" t="s">
        <v>7</v>
      </c>
      <c r="H16" s="44">
        <f t="shared" ref="H16:I16" si="3">H17+H20+H26+H29+H32</f>
        <v>31157896.16</v>
      </c>
      <c r="I16" s="44">
        <f t="shared" si="3"/>
        <v>23979147</v>
      </c>
      <c r="J16" s="44">
        <f>J17+J20+J26+J29+J32</f>
        <v>32085546.410000004</v>
      </c>
      <c r="K16" s="44">
        <f>K17+K20+K26+K29+K32</f>
        <v>32085546.410000004</v>
      </c>
      <c r="L16" s="44">
        <f>L17+L20+L26+L29+L32</f>
        <v>26080548.160000004</v>
      </c>
      <c r="M16" s="44">
        <f>M22+M34</f>
        <v>0</v>
      </c>
      <c r="N16" s="44">
        <f>N22+N34</f>
        <v>0</v>
      </c>
      <c r="O16" s="53"/>
      <c r="P16" s="54"/>
    </row>
    <row r="17" spans="1:15" s="32" customFormat="1" ht="114" customHeight="1">
      <c r="A17" s="69" t="s">
        <v>81</v>
      </c>
      <c r="B17" s="62" t="s">
        <v>64</v>
      </c>
      <c r="C17" s="35" t="s">
        <v>12</v>
      </c>
      <c r="D17" s="5" t="s">
        <v>7</v>
      </c>
      <c r="E17" s="5" t="s">
        <v>7</v>
      </c>
      <c r="F17" s="6" t="s">
        <v>61</v>
      </c>
      <c r="G17" s="5" t="s">
        <v>7</v>
      </c>
      <c r="H17" s="12">
        <f t="shared" ref="H17:I17" si="4">H19</f>
        <v>6650000</v>
      </c>
      <c r="I17" s="12">
        <f t="shared" si="4"/>
        <v>6650000</v>
      </c>
      <c r="J17" s="10">
        <f>J19</f>
        <v>5400000</v>
      </c>
      <c r="K17" s="10">
        <f>K19</f>
        <v>5400000</v>
      </c>
      <c r="L17" s="10">
        <f>L19</f>
        <v>5400000</v>
      </c>
      <c r="M17" s="12">
        <v>0</v>
      </c>
      <c r="N17" s="12">
        <v>0</v>
      </c>
      <c r="O17" s="75" t="s">
        <v>96</v>
      </c>
    </row>
    <row r="18" spans="1:15" s="32" customFormat="1" ht="111" customHeight="1">
      <c r="A18" s="70"/>
      <c r="B18" s="63"/>
      <c r="C18" s="35" t="s">
        <v>8</v>
      </c>
      <c r="D18" s="5"/>
      <c r="E18" s="5"/>
      <c r="F18" s="5"/>
      <c r="G18" s="5"/>
      <c r="H18" s="10"/>
      <c r="I18" s="10"/>
      <c r="J18" s="10"/>
      <c r="K18" s="10"/>
      <c r="L18" s="10"/>
      <c r="M18" s="12"/>
      <c r="N18" s="12"/>
      <c r="O18" s="76"/>
    </row>
    <row r="19" spans="1:15" s="32" customFormat="1" ht="120" customHeight="1">
      <c r="A19" s="71"/>
      <c r="B19" s="64"/>
      <c r="C19" s="35" t="s">
        <v>20</v>
      </c>
      <c r="D19" s="6" t="s">
        <v>13</v>
      </c>
      <c r="E19" s="6" t="s">
        <v>35</v>
      </c>
      <c r="F19" s="6" t="s">
        <v>61</v>
      </c>
      <c r="G19" s="6" t="s">
        <v>16</v>
      </c>
      <c r="H19" s="12">
        <v>6650000</v>
      </c>
      <c r="I19" s="12">
        <v>6650000</v>
      </c>
      <c r="J19" s="10">
        <v>5400000</v>
      </c>
      <c r="K19" s="10">
        <v>5400000</v>
      </c>
      <c r="L19" s="10">
        <v>5400000</v>
      </c>
      <c r="M19" s="12">
        <v>0</v>
      </c>
      <c r="N19" s="12">
        <v>0</v>
      </c>
      <c r="O19" s="77"/>
    </row>
    <row r="20" spans="1:15" s="32" customFormat="1" ht="88.5" customHeight="1">
      <c r="A20" s="62" t="s">
        <v>82</v>
      </c>
      <c r="B20" s="62" t="s">
        <v>65</v>
      </c>
      <c r="C20" s="33" t="s">
        <v>12</v>
      </c>
      <c r="D20" s="5" t="s">
        <v>7</v>
      </c>
      <c r="E20" s="5" t="s">
        <v>7</v>
      </c>
      <c r="F20" s="6" t="s">
        <v>62</v>
      </c>
      <c r="G20" s="5" t="s">
        <v>7</v>
      </c>
      <c r="H20" s="12">
        <v>800000</v>
      </c>
      <c r="I20" s="12">
        <v>681500</v>
      </c>
      <c r="J20" s="10">
        <v>67552.399999999994</v>
      </c>
      <c r="K20" s="10">
        <v>67552.399999999994</v>
      </c>
      <c r="L20" s="10">
        <v>67552.399999999994</v>
      </c>
      <c r="M20" s="12">
        <v>0</v>
      </c>
      <c r="N20" s="12">
        <v>0</v>
      </c>
      <c r="O20" s="72" t="s">
        <v>96</v>
      </c>
    </row>
    <row r="21" spans="1:15" s="32" customFormat="1" ht="79.5" customHeight="1">
      <c r="A21" s="63"/>
      <c r="B21" s="63"/>
      <c r="C21" s="33" t="s">
        <v>8</v>
      </c>
      <c r="D21" s="5"/>
      <c r="E21" s="5"/>
      <c r="F21" s="5"/>
      <c r="G21" s="5"/>
      <c r="H21" s="10"/>
      <c r="I21" s="10"/>
      <c r="J21" s="10"/>
      <c r="K21" s="10"/>
      <c r="L21" s="10"/>
      <c r="M21" s="12"/>
      <c r="N21" s="12"/>
      <c r="O21" s="73"/>
    </row>
    <row r="22" spans="1:15" s="32" customFormat="1" ht="230.25" customHeight="1">
      <c r="A22" s="64"/>
      <c r="B22" s="64"/>
      <c r="C22" s="33" t="s">
        <v>20</v>
      </c>
      <c r="D22" s="6" t="s">
        <v>13</v>
      </c>
      <c r="E22" s="6" t="s">
        <v>35</v>
      </c>
      <c r="F22" s="6" t="s">
        <v>62</v>
      </c>
      <c r="G22" s="6" t="s">
        <v>16</v>
      </c>
      <c r="H22" s="12">
        <v>800000</v>
      </c>
      <c r="I22" s="12">
        <v>681500</v>
      </c>
      <c r="J22" s="10">
        <v>67552.399999999994</v>
      </c>
      <c r="K22" s="10">
        <v>67552.399999999994</v>
      </c>
      <c r="L22" s="10">
        <v>67552.399999999994</v>
      </c>
      <c r="M22" s="12">
        <v>0</v>
      </c>
      <c r="N22" s="12">
        <v>0</v>
      </c>
      <c r="O22" s="74"/>
    </row>
    <row r="23" spans="1:15" s="32" customFormat="1" ht="65.25" customHeight="1">
      <c r="A23" s="62" t="s">
        <v>83</v>
      </c>
      <c r="B23" s="62" t="s">
        <v>77</v>
      </c>
      <c r="C23" s="38" t="s">
        <v>12</v>
      </c>
      <c r="D23" s="5" t="s">
        <v>7</v>
      </c>
      <c r="E23" s="5" t="s">
        <v>7</v>
      </c>
      <c r="F23" s="39" t="s">
        <v>78</v>
      </c>
      <c r="G23" s="5" t="s">
        <v>7</v>
      </c>
      <c r="H23" s="12">
        <v>0</v>
      </c>
      <c r="I23" s="12">
        <v>0</v>
      </c>
      <c r="J23" s="10">
        <f>J25</f>
        <v>0</v>
      </c>
      <c r="K23" s="10">
        <f>K25</f>
        <v>0</v>
      </c>
      <c r="L23" s="10">
        <f>L25</f>
        <v>0</v>
      </c>
      <c r="M23" s="12">
        <v>1000000</v>
      </c>
      <c r="N23" s="12">
        <f>M23</f>
        <v>1000000</v>
      </c>
      <c r="O23" s="98"/>
    </row>
    <row r="24" spans="1:15" s="32" customFormat="1" ht="39.75" customHeight="1">
      <c r="A24" s="63"/>
      <c r="B24" s="63"/>
      <c r="C24" s="38" t="s">
        <v>8</v>
      </c>
      <c r="D24" s="5"/>
      <c r="E24" s="5"/>
      <c r="F24" s="5"/>
      <c r="G24" s="5"/>
      <c r="H24" s="10"/>
      <c r="I24" s="10"/>
      <c r="J24" s="10"/>
      <c r="K24" s="10"/>
      <c r="L24" s="10"/>
      <c r="M24" s="12"/>
      <c r="N24" s="12"/>
      <c r="O24" s="99"/>
    </row>
    <row r="25" spans="1:15" s="32" customFormat="1" ht="81.75" customHeight="1">
      <c r="A25" s="64"/>
      <c r="B25" s="64"/>
      <c r="C25" s="36" t="s">
        <v>80</v>
      </c>
      <c r="D25" s="6" t="s">
        <v>13</v>
      </c>
      <c r="E25" s="6" t="s">
        <v>35</v>
      </c>
      <c r="F25" s="39" t="s">
        <v>78</v>
      </c>
      <c r="G25" s="6" t="s">
        <v>79</v>
      </c>
      <c r="H25" s="12">
        <v>0</v>
      </c>
      <c r="I25" s="12">
        <v>0</v>
      </c>
      <c r="J25" s="40">
        <v>0</v>
      </c>
      <c r="K25" s="40">
        <v>0</v>
      </c>
      <c r="L25" s="10">
        <v>0</v>
      </c>
      <c r="M25" s="12">
        <v>1000000</v>
      </c>
      <c r="N25" s="12">
        <v>0</v>
      </c>
      <c r="O25" s="100"/>
    </row>
    <row r="26" spans="1:15" s="32" customFormat="1" ht="36" customHeight="1">
      <c r="A26" s="62" t="s">
        <v>84</v>
      </c>
      <c r="B26" s="65" t="s">
        <v>66</v>
      </c>
      <c r="C26" s="35" t="s">
        <v>12</v>
      </c>
      <c r="D26" s="5" t="s">
        <v>7</v>
      </c>
      <c r="E26" s="5" t="s">
        <v>7</v>
      </c>
      <c r="F26" s="6" t="s">
        <v>60</v>
      </c>
      <c r="G26" s="5" t="s">
        <v>7</v>
      </c>
      <c r="H26" s="10">
        <f t="shared" ref="H26:I26" si="5">H28</f>
        <v>6027612.6500000004</v>
      </c>
      <c r="I26" s="10">
        <f t="shared" si="5"/>
        <v>0</v>
      </c>
      <c r="J26" s="10">
        <f>J28</f>
        <v>6327612.6500000004</v>
      </c>
      <c r="K26" s="10">
        <f>K28</f>
        <v>6327612.6500000004</v>
      </c>
      <c r="L26" s="10">
        <f>L28</f>
        <v>322614.40000000002</v>
      </c>
      <c r="M26" s="10">
        <f t="shared" ref="M26:N26" si="6">M28</f>
        <v>0</v>
      </c>
      <c r="N26" s="10">
        <f t="shared" si="6"/>
        <v>0</v>
      </c>
      <c r="O26" s="75" t="s">
        <v>95</v>
      </c>
    </row>
    <row r="27" spans="1:15" s="32" customFormat="1" ht="33.75" customHeight="1">
      <c r="A27" s="63"/>
      <c r="B27" s="65"/>
      <c r="C27" s="35" t="s">
        <v>8</v>
      </c>
      <c r="D27" s="5"/>
      <c r="E27" s="5"/>
      <c r="F27" s="5"/>
      <c r="G27" s="5"/>
      <c r="H27" s="10"/>
      <c r="I27" s="10"/>
      <c r="J27" s="10"/>
      <c r="K27" s="10"/>
      <c r="L27" s="10"/>
      <c r="M27" s="10"/>
      <c r="N27" s="10"/>
      <c r="O27" s="76"/>
    </row>
    <row r="28" spans="1:15" s="32" customFormat="1" ht="42" customHeight="1">
      <c r="A28" s="64"/>
      <c r="B28" s="65"/>
      <c r="C28" s="35" t="s">
        <v>20</v>
      </c>
      <c r="D28" s="6" t="s">
        <v>13</v>
      </c>
      <c r="E28" s="6" t="s">
        <v>35</v>
      </c>
      <c r="F28" s="6" t="s">
        <v>60</v>
      </c>
      <c r="G28" s="6" t="s">
        <v>19</v>
      </c>
      <c r="H28" s="12">
        <v>6027612.6500000004</v>
      </c>
      <c r="I28" s="12">
        <v>0</v>
      </c>
      <c r="J28" s="12">
        <v>6327612.6500000004</v>
      </c>
      <c r="K28" s="12">
        <v>6327612.6500000004</v>
      </c>
      <c r="L28" s="12">
        <v>322614.40000000002</v>
      </c>
      <c r="M28" s="12">
        <v>0</v>
      </c>
      <c r="N28" s="12">
        <v>0</v>
      </c>
      <c r="O28" s="77"/>
    </row>
    <row r="29" spans="1:15" s="32" customFormat="1" ht="31.5" customHeight="1">
      <c r="A29" s="62" t="s">
        <v>85</v>
      </c>
      <c r="B29" s="65" t="s">
        <v>67</v>
      </c>
      <c r="C29" s="35" t="s">
        <v>12</v>
      </c>
      <c r="D29" s="5" t="s">
        <v>7</v>
      </c>
      <c r="E29" s="5" t="s">
        <v>7</v>
      </c>
      <c r="F29" s="6" t="s">
        <v>56</v>
      </c>
      <c r="G29" s="5" t="s">
        <v>7</v>
      </c>
      <c r="H29" s="10">
        <f t="shared" ref="H29:I29" si="7">H31</f>
        <v>16007397.720000001</v>
      </c>
      <c r="I29" s="10">
        <f t="shared" si="7"/>
        <v>15354761.210000001</v>
      </c>
      <c r="J29" s="10">
        <f>J31</f>
        <v>20217880.920000002</v>
      </c>
      <c r="K29" s="10">
        <f>K31</f>
        <v>20217880.920000002</v>
      </c>
      <c r="L29" s="10">
        <f>L31</f>
        <v>20217880.920000002</v>
      </c>
      <c r="M29" s="10">
        <f t="shared" ref="M29:N29" si="8">M31</f>
        <v>0</v>
      </c>
      <c r="N29" s="10">
        <f t="shared" si="8"/>
        <v>0</v>
      </c>
      <c r="O29" s="75" t="s">
        <v>97</v>
      </c>
    </row>
    <row r="30" spans="1:15" s="32" customFormat="1" ht="28.5" customHeight="1">
      <c r="A30" s="63"/>
      <c r="B30" s="65"/>
      <c r="C30" s="35" t="s">
        <v>8</v>
      </c>
      <c r="D30" s="5"/>
      <c r="E30" s="5"/>
      <c r="F30" s="5"/>
      <c r="G30" s="5"/>
      <c r="H30" s="10"/>
      <c r="I30" s="10"/>
      <c r="J30" s="10"/>
      <c r="K30" s="10"/>
      <c r="L30" s="10"/>
      <c r="M30" s="10"/>
      <c r="N30" s="10"/>
      <c r="O30" s="76"/>
    </row>
    <row r="31" spans="1:15" s="32" customFormat="1" ht="39.75" customHeight="1">
      <c r="A31" s="64"/>
      <c r="B31" s="65"/>
      <c r="C31" s="35" t="s">
        <v>20</v>
      </c>
      <c r="D31" s="6" t="s">
        <v>13</v>
      </c>
      <c r="E31" s="6" t="s">
        <v>35</v>
      </c>
      <c r="F31" s="6" t="s">
        <v>56</v>
      </c>
      <c r="G31" s="6" t="s">
        <v>19</v>
      </c>
      <c r="H31" s="12">
        <v>16007397.720000001</v>
      </c>
      <c r="I31" s="12">
        <v>15354761.210000001</v>
      </c>
      <c r="J31" s="12">
        <v>20217880.920000002</v>
      </c>
      <c r="K31" s="12">
        <v>20217880.920000002</v>
      </c>
      <c r="L31" s="12">
        <v>20217880.920000002</v>
      </c>
      <c r="M31" s="12">
        <v>0</v>
      </c>
      <c r="N31" s="12">
        <v>0</v>
      </c>
      <c r="O31" s="77"/>
    </row>
    <row r="32" spans="1:15" s="21" customFormat="1" ht="29.25" customHeight="1">
      <c r="A32" s="62" t="s">
        <v>86</v>
      </c>
      <c r="B32" s="65" t="s">
        <v>68</v>
      </c>
      <c r="C32" s="14" t="s">
        <v>12</v>
      </c>
      <c r="D32" s="5" t="s">
        <v>7</v>
      </c>
      <c r="E32" s="5" t="s">
        <v>7</v>
      </c>
      <c r="F32" s="6" t="s">
        <v>63</v>
      </c>
      <c r="G32" s="5" t="s">
        <v>7</v>
      </c>
      <c r="H32" s="10">
        <f t="shared" ref="H32:I32" si="9">H34</f>
        <v>1672885.79</v>
      </c>
      <c r="I32" s="10">
        <f t="shared" si="9"/>
        <v>1292885.79</v>
      </c>
      <c r="J32" s="10">
        <f>J34</f>
        <v>72500.44</v>
      </c>
      <c r="K32" s="10">
        <f>K34</f>
        <v>72500.44</v>
      </c>
      <c r="L32" s="10">
        <f>L34</f>
        <v>72500.44</v>
      </c>
      <c r="M32" s="10">
        <f t="shared" ref="M32:N32" si="10">M34</f>
        <v>0</v>
      </c>
      <c r="N32" s="10">
        <f t="shared" si="10"/>
        <v>0</v>
      </c>
      <c r="O32" s="91" t="s">
        <v>98</v>
      </c>
    </row>
    <row r="33" spans="1:15" s="21" customFormat="1" ht="28.5" customHeight="1">
      <c r="A33" s="63"/>
      <c r="B33" s="65"/>
      <c r="C33" s="14" t="s">
        <v>8</v>
      </c>
      <c r="D33" s="5"/>
      <c r="E33" s="5"/>
      <c r="F33" s="5"/>
      <c r="G33" s="36"/>
      <c r="H33" s="10"/>
      <c r="I33" s="10"/>
      <c r="J33" s="10"/>
      <c r="K33" s="10"/>
      <c r="L33" s="10"/>
      <c r="M33" s="10"/>
      <c r="N33" s="10"/>
      <c r="O33" s="91"/>
    </row>
    <row r="34" spans="1:15" s="21" customFormat="1" ht="46.5" customHeight="1">
      <c r="A34" s="64"/>
      <c r="B34" s="65"/>
      <c r="C34" s="14" t="s">
        <v>20</v>
      </c>
      <c r="D34" s="61" t="s">
        <v>13</v>
      </c>
      <c r="E34" s="61" t="s">
        <v>35</v>
      </c>
      <c r="F34" s="61" t="s">
        <v>63</v>
      </c>
      <c r="G34" s="9" t="s">
        <v>19</v>
      </c>
      <c r="H34" s="12">
        <v>1672885.79</v>
      </c>
      <c r="I34" s="12">
        <v>1292885.79</v>
      </c>
      <c r="J34" s="12">
        <v>72500.44</v>
      </c>
      <c r="K34" s="12">
        <v>72500.44</v>
      </c>
      <c r="L34" s="12">
        <v>72500.44</v>
      </c>
      <c r="M34" s="12">
        <v>0</v>
      </c>
      <c r="N34" s="12">
        <v>0</v>
      </c>
      <c r="O34" s="91"/>
    </row>
    <row r="35" spans="1:15" s="32" customFormat="1" ht="33" customHeight="1">
      <c r="A35" s="67" t="s">
        <v>15</v>
      </c>
      <c r="B35" s="68" t="s">
        <v>29</v>
      </c>
      <c r="C35" s="50" t="s">
        <v>114</v>
      </c>
      <c r="D35" s="51" t="s">
        <v>7</v>
      </c>
      <c r="E35" s="51" t="s">
        <v>7</v>
      </c>
      <c r="F35" s="58" t="s">
        <v>55</v>
      </c>
      <c r="G35" s="51" t="s">
        <v>7</v>
      </c>
      <c r="H35" s="44">
        <f>H37</f>
        <v>870849428.19000006</v>
      </c>
      <c r="I35" s="44">
        <f t="shared" ref="I35" si="11">I37</f>
        <v>641969267.28999996</v>
      </c>
      <c r="J35" s="44">
        <f>J37</f>
        <v>741519334.06999993</v>
      </c>
      <c r="K35" s="44">
        <f>K37</f>
        <v>741519334.06999993</v>
      </c>
      <c r="L35" s="44">
        <f>L37</f>
        <v>741511399.65999997</v>
      </c>
      <c r="M35" s="44">
        <f t="shared" ref="M35:N35" si="12">M37</f>
        <v>656605810</v>
      </c>
      <c r="N35" s="44">
        <f t="shared" si="12"/>
        <v>656605810</v>
      </c>
      <c r="O35" s="53"/>
    </row>
    <row r="36" spans="1:15" s="32" customFormat="1" ht="27" customHeight="1">
      <c r="A36" s="67"/>
      <c r="B36" s="68"/>
      <c r="C36" s="50" t="s">
        <v>8</v>
      </c>
      <c r="D36" s="51"/>
      <c r="E36" s="51"/>
      <c r="F36" s="51"/>
      <c r="G36" s="51"/>
      <c r="H36" s="44"/>
      <c r="I36" s="44"/>
      <c r="J36" s="44"/>
      <c r="K36" s="44"/>
      <c r="L36" s="44"/>
      <c r="M36" s="44"/>
      <c r="N36" s="44"/>
      <c r="O36" s="55"/>
    </row>
    <row r="37" spans="1:15" s="32" customFormat="1" ht="45.75" customHeight="1">
      <c r="A37" s="67"/>
      <c r="B37" s="68"/>
      <c r="C37" s="50" t="s">
        <v>20</v>
      </c>
      <c r="D37" s="52" t="s">
        <v>13</v>
      </c>
      <c r="E37" s="51" t="s">
        <v>7</v>
      </c>
      <c r="F37" s="58" t="s">
        <v>55</v>
      </c>
      <c r="G37" s="51" t="s">
        <v>7</v>
      </c>
      <c r="H37" s="44">
        <f>H40+H43+H46+H49+H52+H58+H55</f>
        <v>870849428.19000006</v>
      </c>
      <c r="I37" s="44">
        <f t="shared" ref="I37" si="13">I40+I43+I46+I49+I52+I58+I55</f>
        <v>641969267.28999996</v>
      </c>
      <c r="J37" s="44">
        <f>J40+J43+J46+J49+J52+J58+J55</f>
        <v>741519334.06999993</v>
      </c>
      <c r="K37" s="44">
        <f>K40+K43+K46+K49+K52+K58+K55</f>
        <v>741519334.06999993</v>
      </c>
      <c r="L37" s="44">
        <f>L40+L43+L46+L49+L52+L58+L55</f>
        <v>741511399.65999997</v>
      </c>
      <c r="M37" s="44">
        <f t="shared" ref="M37:N37" si="14">M40+M43+M46+M49+M52+M58+M55</f>
        <v>656605810</v>
      </c>
      <c r="N37" s="44">
        <f t="shared" si="14"/>
        <v>656605810</v>
      </c>
      <c r="O37" s="53"/>
    </row>
    <row r="38" spans="1:15" s="21" customFormat="1" ht="36" customHeight="1">
      <c r="A38" s="62" t="s">
        <v>87</v>
      </c>
      <c r="B38" s="95" t="s">
        <v>69</v>
      </c>
      <c r="C38" s="14" t="s">
        <v>12</v>
      </c>
      <c r="D38" s="5" t="s">
        <v>7</v>
      </c>
      <c r="E38" s="5" t="s">
        <v>7</v>
      </c>
      <c r="F38" s="6" t="s">
        <v>46</v>
      </c>
      <c r="G38" s="5" t="s">
        <v>7</v>
      </c>
      <c r="H38" s="12">
        <v>4151700</v>
      </c>
      <c r="I38" s="10">
        <f t="shared" ref="I38:N38" si="15">I40</f>
        <v>4151700</v>
      </c>
      <c r="J38" s="12">
        <f t="shared" si="15"/>
        <v>4151700</v>
      </c>
      <c r="K38" s="12">
        <f t="shared" si="15"/>
        <v>4151700</v>
      </c>
      <c r="L38" s="10">
        <f t="shared" si="15"/>
        <v>4151700</v>
      </c>
      <c r="M38" s="10">
        <f t="shared" si="15"/>
        <v>4151700</v>
      </c>
      <c r="N38" s="10">
        <f t="shared" si="15"/>
        <v>4151700</v>
      </c>
      <c r="O38" s="75" t="s">
        <v>105</v>
      </c>
    </row>
    <row r="39" spans="1:15" s="21" customFormat="1" ht="26.25" customHeight="1">
      <c r="A39" s="63"/>
      <c r="B39" s="95"/>
      <c r="C39" s="14" t="s">
        <v>8</v>
      </c>
      <c r="D39" s="5"/>
      <c r="E39" s="5"/>
      <c r="F39" s="5"/>
      <c r="G39" s="5"/>
      <c r="H39" s="10"/>
      <c r="I39" s="10"/>
      <c r="J39" s="10"/>
      <c r="K39" s="10"/>
      <c r="L39" s="10"/>
      <c r="M39" s="10"/>
      <c r="N39" s="10"/>
      <c r="O39" s="76"/>
    </row>
    <row r="40" spans="1:15" s="21" customFormat="1" ht="49.5" customHeight="1">
      <c r="A40" s="64"/>
      <c r="B40" s="95"/>
      <c r="C40" s="14" t="s">
        <v>20</v>
      </c>
      <c r="D40" s="6" t="s">
        <v>13</v>
      </c>
      <c r="E40" s="6" t="s">
        <v>27</v>
      </c>
      <c r="F40" s="6" t="s">
        <v>46</v>
      </c>
      <c r="G40" s="6" t="s">
        <v>17</v>
      </c>
      <c r="H40" s="12">
        <v>4151700</v>
      </c>
      <c r="I40" s="12">
        <v>4151700</v>
      </c>
      <c r="J40" s="12">
        <v>4151700</v>
      </c>
      <c r="K40" s="12">
        <v>4151700</v>
      </c>
      <c r="L40" s="12">
        <v>4151700</v>
      </c>
      <c r="M40" s="45">
        <v>4151700</v>
      </c>
      <c r="N40" s="45">
        <v>4151700</v>
      </c>
      <c r="O40" s="77"/>
    </row>
    <row r="41" spans="1:15" s="21" customFormat="1" ht="34.5" customHeight="1">
      <c r="A41" s="62" t="s">
        <v>88</v>
      </c>
      <c r="B41" s="95" t="s">
        <v>70</v>
      </c>
      <c r="C41" s="14" t="s">
        <v>18</v>
      </c>
      <c r="D41" s="5" t="s">
        <v>7</v>
      </c>
      <c r="E41" s="5" t="s">
        <v>7</v>
      </c>
      <c r="F41" s="6" t="s">
        <v>47</v>
      </c>
      <c r="G41" s="5" t="s">
        <v>7</v>
      </c>
      <c r="H41" s="12">
        <v>7922000</v>
      </c>
      <c r="I41" s="12">
        <f>I43</f>
        <v>7922000</v>
      </c>
      <c r="J41" s="12">
        <f t="shared" ref="J41" si="16">J43</f>
        <v>7922000</v>
      </c>
      <c r="K41" s="12">
        <f t="shared" ref="K41" si="17">K43</f>
        <v>7922000</v>
      </c>
      <c r="L41" s="12">
        <f>L43</f>
        <v>7922000</v>
      </c>
      <c r="M41" s="46">
        <f>M43+0</f>
        <v>7922000</v>
      </c>
      <c r="N41" s="46">
        <f>N43</f>
        <v>7922000</v>
      </c>
      <c r="O41" s="75" t="s">
        <v>102</v>
      </c>
    </row>
    <row r="42" spans="1:15" s="21" customFormat="1" ht="27" customHeight="1">
      <c r="A42" s="63"/>
      <c r="B42" s="95"/>
      <c r="C42" s="14" t="s">
        <v>8</v>
      </c>
      <c r="D42" s="7"/>
      <c r="E42" s="7"/>
      <c r="F42" s="7"/>
      <c r="G42" s="7"/>
      <c r="H42" s="12"/>
      <c r="I42" s="12"/>
      <c r="J42" s="12"/>
      <c r="K42" s="12"/>
      <c r="L42" s="12"/>
      <c r="M42" s="46"/>
      <c r="N42" s="46"/>
      <c r="O42" s="76"/>
    </row>
    <row r="43" spans="1:15" s="21" customFormat="1" ht="45.75" customHeight="1">
      <c r="A43" s="64"/>
      <c r="B43" s="95"/>
      <c r="C43" s="14" t="s">
        <v>11</v>
      </c>
      <c r="D43" s="6" t="s">
        <v>13</v>
      </c>
      <c r="E43" s="6" t="s">
        <v>36</v>
      </c>
      <c r="F43" s="6" t="s">
        <v>47</v>
      </c>
      <c r="G43" s="6" t="s">
        <v>16</v>
      </c>
      <c r="H43" s="12">
        <v>7922000</v>
      </c>
      <c r="I43" s="12">
        <v>7922000</v>
      </c>
      <c r="J43" s="12">
        <v>7922000</v>
      </c>
      <c r="K43" s="12">
        <v>7922000</v>
      </c>
      <c r="L43" s="12">
        <v>7922000</v>
      </c>
      <c r="M43" s="46">
        <v>7922000</v>
      </c>
      <c r="N43" s="46">
        <v>7922000</v>
      </c>
      <c r="O43" s="77"/>
    </row>
    <row r="44" spans="1:15" s="21" customFormat="1" ht="38.25" customHeight="1">
      <c r="A44" s="62" t="s">
        <v>85</v>
      </c>
      <c r="B44" s="95" t="s">
        <v>71</v>
      </c>
      <c r="C44" s="14" t="s">
        <v>12</v>
      </c>
      <c r="D44" s="5" t="s">
        <v>7</v>
      </c>
      <c r="E44" s="5" t="s">
        <v>7</v>
      </c>
      <c r="F44" s="6" t="s">
        <v>48</v>
      </c>
      <c r="G44" s="5" t="s">
        <v>7</v>
      </c>
      <c r="H44" s="12">
        <v>1405280</v>
      </c>
      <c r="I44" s="10">
        <f t="shared" ref="I44:N44" si="18">I46</f>
        <v>1405280</v>
      </c>
      <c r="J44" s="12">
        <f t="shared" si="18"/>
        <v>3447503</v>
      </c>
      <c r="K44" s="12">
        <f t="shared" si="18"/>
        <v>3447503</v>
      </c>
      <c r="L44" s="10">
        <f t="shared" si="18"/>
        <v>3447503</v>
      </c>
      <c r="M44" s="10">
        <f t="shared" si="18"/>
        <v>1423810</v>
      </c>
      <c r="N44" s="10">
        <f t="shared" si="18"/>
        <v>1423810</v>
      </c>
      <c r="O44" s="75" t="s">
        <v>103</v>
      </c>
    </row>
    <row r="45" spans="1:15" s="21" customFormat="1" ht="27" customHeight="1">
      <c r="A45" s="63"/>
      <c r="B45" s="95"/>
      <c r="C45" s="14" t="s">
        <v>8</v>
      </c>
      <c r="D45" s="5"/>
      <c r="E45" s="5"/>
      <c r="F45" s="20"/>
      <c r="G45" s="5"/>
      <c r="H45" s="10"/>
      <c r="I45" s="10"/>
      <c r="J45" s="10"/>
      <c r="K45" s="10"/>
      <c r="L45" s="10"/>
      <c r="M45" s="10"/>
      <c r="N45" s="10"/>
      <c r="O45" s="76"/>
    </row>
    <row r="46" spans="1:15" s="21" customFormat="1" ht="48" customHeight="1">
      <c r="A46" s="64"/>
      <c r="B46" s="95"/>
      <c r="C46" s="14" t="s">
        <v>20</v>
      </c>
      <c r="D46" s="6" t="s">
        <v>13</v>
      </c>
      <c r="E46" s="6" t="s">
        <v>35</v>
      </c>
      <c r="F46" s="6" t="s">
        <v>48</v>
      </c>
      <c r="G46" s="6" t="s">
        <v>17</v>
      </c>
      <c r="H46" s="12">
        <v>1405280</v>
      </c>
      <c r="I46" s="12">
        <v>1405280</v>
      </c>
      <c r="J46" s="12">
        <f>K46</f>
        <v>3447503</v>
      </c>
      <c r="K46" s="12">
        <v>3447503</v>
      </c>
      <c r="L46" s="12">
        <v>3447503</v>
      </c>
      <c r="M46" s="46">
        <v>1423810</v>
      </c>
      <c r="N46" s="46">
        <f>M46</f>
        <v>1423810</v>
      </c>
      <c r="O46" s="77"/>
    </row>
    <row r="47" spans="1:15" s="21" customFormat="1" ht="37.5" customHeight="1">
      <c r="A47" s="62" t="s">
        <v>89</v>
      </c>
      <c r="B47" s="65" t="s">
        <v>111</v>
      </c>
      <c r="C47" s="14" t="s">
        <v>12</v>
      </c>
      <c r="D47" s="5" t="s">
        <v>7</v>
      </c>
      <c r="E47" s="5" t="s">
        <v>7</v>
      </c>
      <c r="F47" s="6" t="s">
        <v>49</v>
      </c>
      <c r="G47" s="5" t="s">
        <v>7</v>
      </c>
      <c r="H47" s="10">
        <v>0</v>
      </c>
      <c r="I47" s="12">
        <v>0</v>
      </c>
      <c r="J47" s="10">
        <f>J49</f>
        <v>756000</v>
      </c>
      <c r="K47" s="10">
        <f>K49</f>
        <v>756000</v>
      </c>
      <c r="L47" s="12">
        <f>L49</f>
        <v>748065.59</v>
      </c>
      <c r="M47" s="44">
        <f>M49</f>
        <v>90000</v>
      </c>
      <c r="N47" s="44">
        <f t="shared" ref="N47" si="19">N49</f>
        <v>90000</v>
      </c>
      <c r="O47" s="75" t="s">
        <v>107</v>
      </c>
    </row>
    <row r="48" spans="1:15" s="21" customFormat="1" ht="28.5" customHeight="1">
      <c r="A48" s="63"/>
      <c r="B48" s="65"/>
      <c r="C48" s="14" t="s">
        <v>8</v>
      </c>
      <c r="D48" s="5"/>
      <c r="E48" s="5"/>
      <c r="F48" s="5"/>
      <c r="G48" s="5"/>
      <c r="H48" s="10"/>
      <c r="I48" s="10"/>
      <c r="J48" s="10"/>
      <c r="K48" s="10"/>
      <c r="L48" s="10"/>
      <c r="M48" s="44"/>
      <c r="N48" s="44"/>
      <c r="O48" s="81"/>
    </row>
    <row r="49" spans="1:15" s="21" customFormat="1" ht="57" customHeight="1">
      <c r="A49" s="64"/>
      <c r="B49" s="65"/>
      <c r="C49" s="14" t="s">
        <v>20</v>
      </c>
      <c r="D49" s="6" t="s">
        <v>13</v>
      </c>
      <c r="E49" s="6" t="s">
        <v>36</v>
      </c>
      <c r="F49" s="6" t="s">
        <v>49</v>
      </c>
      <c r="G49" s="6" t="s">
        <v>16</v>
      </c>
      <c r="H49" s="12">
        <v>0</v>
      </c>
      <c r="I49" s="12">
        <v>0</v>
      </c>
      <c r="J49" s="12">
        <v>756000</v>
      </c>
      <c r="K49" s="12">
        <v>756000</v>
      </c>
      <c r="L49" s="12">
        <v>748065.59</v>
      </c>
      <c r="M49" s="46">
        <v>90000</v>
      </c>
      <c r="N49" s="46">
        <v>90000</v>
      </c>
      <c r="O49" s="82"/>
    </row>
    <row r="50" spans="1:15" s="21" customFormat="1" ht="39.6" customHeight="1">
      <c r="A50" s="62" t="s">
        <v>90</v>
      </c>
      <c r="B50" s="65" t="s">
        <v>72</v>
      </c>
      <c r="C50" s="14" t="s">
        <v>12</v>
      </c>
      <c r="D50" s="5" t="s">
        <v>7</v>
      </c>
      <c r="E50" s="5" t="s">
        <v>7</v>
      </c>
      <c r="F50" s="6" t="s">
        <v>48</v>
      </c>
      <c r="G50" s="5" t="s">
        <v>7</v>
      </c>
      <c r="H50" s="10">
        <f>H52</f>
        <v>856115100</v>
      </c>
      <c r="I50" s="10">
        <f>I52</f>
        <v>627285800</v>
      </c>
      <c r="J50" s="10">
        <f>J52</f>
        <v>688457217.66999996</v>
      </c>
      <c r="K50" s="10">
        <f>K52</f>
        <v>688457217.66999996</v>
      </c>
      <c r="L50" s="10">
        <f>L52</f>
        <v>688457217.66999996</v>
      </c>
      <c r="M50" s="10">
        <f t="shared" ref="M50:N50" si="20">M52</f>
        <v>643018300</v>
      </c>
      <c r="N50" s="10">
        <f t="shared" si="20"/>
        <v>643018300</v>
      </c>
      <c r="O50" s="75" t="s">
        <v>104</v>
      </c>
    </row>
    <row r="51" spans="1:15" s="21" customFormat="1" ht="25.5" customHeight="1">
      <c r="A51" s="63"/>
      <c r="B51" s="65"/>
      <c r="C51" s="14" t="s">
        <v>8</v>
      </c>
      <c r="D51" s="5"/>
      <c r="E51" s="5"/>
      <c r="F51" s="5"/>
      <c r="G51" s="5"/>
      <c r="H51" s="10"/>
      <c r="I51" s="10"/>
      <c r="J51" s="10"/>
      <c r="K51" s="10"/>
      <c r="L51" s="10"/>
      <c r="M51" s="10"/>
      <c r="N51" s="10"/>
      <c r="O51" s="83"/>
    </row>
    <row r="52" spans="1:15" s="21" customFormat="1" ht="49.15" customHeight="1">
      <c r="A52" s="64"/>
      <c r="B52" s="65"/>
      <c r="C52" s="14" t="s">
        <v>20</v>
      </c>
      <c r="D52" s="6" t="s">
        <v>13</v>
      </c>
      <c r="E52" s="6" t="s">
        <v>35</v>
      </c>
      <c r="F52" s="6" t="s">
        <v>48</v>
      </c>
      <c r="G52" s="6" t="s">
        <v>17</v>
      </c>
      <c r="H52" s="12">
        <v>856115100</v>
      </c>
      <c r="I52" s="12">
        <v>627285800</v>
      </c>
      <c r="J52" s="12">
        <f>K52</f>
        <v>688457217.66999996</v>
      </c>
      <c r="K52" s="12">
        <v>688457217.66999996</v>
      </c>
      <c r="L52" s="12">
        <v>688457217.66999996</v>
      </c>
      <c r="M52" s="46">
        <v>643018300</v>
      </c>
      <c r="N52" s="46">
        <f>M52</f>
        <v>643018300</v>
      </c>
      <c r="O52" s="84"/>
    </row>
    <row r="53" spans="1:15" s="21" customFormat="1" ht="49.15" customHeight="1">
      <c r="A53" s="62" t="s">
        <v>91</v>
      </c>
      <c r="B53" s="65" t="s">
        <v>112</v>
      </c>
      <c r="C53" s="34" t="s">
        <v>12</v>
      </c>
      <c r="D53" s="5" t="s">
        <v>7</v>
      </c>
      <c r="E53" s="5" t="s">
        <v>7</v>
      </c>
      <c r="F53" s="6" t="s">
        <v>50</v>
      </c>
      <c r="G53" s="5" t="s">
        <v>7</v>
      </c>
      <c r="H53" s="10">
        <f>H55</f>
        <v>1255348.19</v>
      </c>
      <c r="I53" s="10">
        <f>I55</f>
        <v>1204487.29</v>
      </c>
      <c r="J53" s="10">
        <f>J55</f>
        <v>36424913.399999999</v>
      </c>
      <c r="K53" s="10">
        <f>K55</f>
        <v>36424913.399999999</v>
      </c>
      <c r="L53" s="10">
        <f>L55</f>
        <v>36424913.399999999</v>
      </c>
      <c r="M53" s="23">
        <v>0</v>
      </c>
      <c r="N53" s="12">
        <v>0</v>
      </c>
      <c r="O53" s="75" t="s">
        <v>101</v>
      </c>
    </row>
    <row r="54" spans="1:15" s="21" customFormat="1" ht="26.25" customHeight="1">
      <c r="A54" s="63"/>
      <c r="B54" s="65"/>
      <c r="C54" s="34" t="s">
        <v>8</v>
      </c>
      <c r="D54" s="5"/>
      <c r="E54" s="5"/>
      <c r="F54" s="5"/>
      <c r="G54" s="5"/>
      <c r="H54" s="10"/>
      <c r="I54" s="10"/>
      <c r="J54" s="10"/>
      <c r="K54" s="10"/>
      <c r="L54" s="10"/>
      <c r="M54" s="23"/>
      <c r="N54" s="12"/>
      <c r="O54" s="76"/>
    </row>
    <row r="55" spans="1:15" s="21" customFormat="1" ht="49.15" customHeight="1">
      <c r="A55" s="64"/>
      <c r="B55" s="65"/>
      <c r="C55" s="34" t="s">
        <v>20</v>
      </c>
      <c r="D55" s="6" t="s">
        <v>13</v>
      </c>
      <c r="E55" s="6" t="s">
        <v>35</v>
      </c>
      <c r="F55" s="6" t="s">
        <v>50</v>
      </c>
      <c r="G55" s="6" t="s">
        <v>19</v>
      </c>
      <c r="H55" s="12">
        <v>1255348.19</v>
      </c>
      <c r="I55" s="12">
        <v>1204487.29</v>
      </c>
      <c r="J55" s="12">
        <v>36424913.399999999</v>
      </c>
      <c r="K55" s="12">
        <v>36424913.399999999</v>
      </c>
      <c r="L55" s="12">
        <v>36424913.399999999</v>
      </c>
      <c r="M55" s="47">
        <v>0</v>
      </c>
      <c r="N55" s="46">
        <v>0</v>
      </c>
      <c r="O55" s="77"/>
    </row>
    <row r="56" spans="1:15" s="21" customFormat="1" ht="37.15" customHeight="1">
      <c r="A56" s="62" t="s">
        <v>92</v>
      </c>
      <c r="B56" s="65" t="s">
        <v>73</v>
      </c>
      <c r="C56" s="14" t="s">
        <v>12</v>
      </c>
      <c r="D56" s="5" t="s">
        <v>7</v>
      </c>
      <c r="E56" s="5" t="s">
        <v>7</v>
      </c>
      <c r="F56" s="6" t="s">
        <v>59</v>
      </c>
      <c r="G56" s="5" t="s">
        <v>7</v>
      </c>
      <c r="H56" s="10">
        <f>H58</f>
        <v>0</v>
      </c>
      <c r="I56" s="10">
        <f>I58</f>
        <v>0</v>
      </c>
      <c r="J56" s="10">
        <f>J58</f>
        <v>360000</v>
      </c>
      <c r="K56" s="10">
        <f>K58</f>
        <v>360000</v>
      </c>
      <c r="L56" s="10">
        <f>L58</f>
        <v>360000</v>
      </c>
      <c r="M56" s="48">
        <f t="shared" ref="M56:N56" si="21">M58</f>
        <v>0</v>
      </c>
      <c r="N56" s="48">
        <f t="shared" si="21"/>
        <v>0</v>
      </c>
      <c r="O56" s="91" t="s">
        <v>108</v>
      </c>
    </row>
    <row r="57" spans="1:15" s="21" customFormat="1" ht="26.25" customHeight="1">
      <c r="A57" s="63"/>
      <c r="B57" s="65"/>
      <c r="C57" s="14" t="s">
        <v>8</v>
      </c>
      <c r="D57" s="5"/>
      <c r="E57" s="5"/>
      <c r="F57" s="5"/>
      <c r="G57" s="5"/>
      <c r="H57" s="10"/>
      <c r="I57" s="10"/>
      <c r="J57" s="10"/>
      <c r="K57" s="10"/>
      <c r="L57" s="10"/>
      <c r="M57" s="48"/>
      <c r="N57" s="48"/>
      <c r="O57" s="91"/>
    </row>
    <row r="58" spans="1:15" s="21" customFormat="1" ht="58.9" customHeight="1">
      <c r="A58" s="64"/>
      <c r="B58" s="65"/>
      <c r="C58" s="14" t="s">
        <v>20</v>
      </c>
      <c r="D58" s="6" t="s">
        <v>13</v>
      </c>
      <c r="E58" s="6" t="s">
        <v>35</v>
      </c>
      <c r="F58" s="6" t="s">
        <v>59</v>
      </c>
      <c r="G58" s="6" t="s">
        <v>16</v>
      </c>
      <c r="H58" s="12">
        <v>0</v>
      </c>
      <c r="I58" s="12">
        <v>0</v>
      </c>
      <c r="J58" s="12">
        <v>360000</v>
      </c>
      <c r="K58" s="12">
        <v>360000</v>
      </c>
      <c r="L58" s="12">
        <v>360000</v>
      </c>
      <c r="M58" s="47">
        <v>0</v>
      </c>
      <c r="N58" s="49">
        <v>0</v>
      </c>
      <c r="O58" s="91"/>
    </row>
    <row r="59" spans="1:15" s="32" customFormat="1" ht="38.25">
      <c r="A59" s="92" t="s">
        <v>14</v>
      </c>
      <c r="B59" s="68" t="s">
        <v>30</v>
      </c>
      <c r="C59" s="50" t="s">
        <v>10</v>
      </c>
      <c r="D59" s="51" t="s">
        <v>7</v>
      </c>
      <c r="E59" s="51" t="s">
        <v>7</v>
      </c>
      <c r="F59" s="58" t="s">
        <v>52</v>
      </c>
      <c r="G59" s="51" t="s">
        <v>7</v>
      </c>
      <c r="H59" s="46">
        <f>H61+H62</f>
        <v>2879820</v>
      </c>
      <c r="I59" s="46">
        <f>I61+I62</f>
        <v>2850471.2800000003</v>
      </c>
      <c r="J59" s="46">
        <f>J61+J62</f>
        <v>1301510.1099999999</v>
      </c>
      <c r="K59" s="46">
        <f>K61+K62</f>
        <v>1301510.1099999999</v>
      </c>
      <c r="L59" s="46">
        <v>1270886.99</v>
      </c>
      <c r="M59" s="46">
        <f t="shared" ref="M59:N59" si="22">M61+M62</f>
        <v>4100000</v>
      </c>
      <c r="N59" s="46">
        <f t="shared" si="22"/>
        <v>600000</v>
      </c>
      <c r="O59" s="53"/>
    </row>
    <row r="60" spans="1:15" s="32" customFormat="1" ht="25.5">
      <c r="A60" s="93"/>
      <c r="B60" s="68"/>
      <c r="C60" s="50" t="s">
        <v>8</v>
      </c>
      <c r="D60" s="51"/>
      <c r="E60" s="51"/>
      <c r="F60" s="51"/>
      <c r="G60" s="51"/>
      <c r="H60" s="44"/>
      <c r="I60" s="44"/>
      <c r="J60" s="44"/>
      <c r="K60" s="44"/>
      <c r="L60" s="44"/>
      <c r="M60" s="44"/>
      <c r="N60" s="44"/>
      <c r="O60" s="55"/>
    </row>
    <row r="61" spans="1:15" s="32" customFormat="1" ht="96" customHeight="1">
      <c r="A61" s="93"/>
      <c r="B61" s="68"/>
      <c r="C61" s="59" t="s">
        <v>44</v>
      </c>
      <c r="D61" s="51">
        <v>162</v>
      </c>
      <c r="E61" s="51"/>
      <c r="F61" s="58" t="s">
        <v>52</v>
      </c>
      <c r="G61" s="51" t="s">
        <v>7</v>
      </c>
      <c r="H61" s="44">
        <f>H66</f>
        <v>2389820</v>
      </c>
      <c r="I61" s="44">
        <f>I66</f>
        <v>2385269.91</v>
      </c>
      <c r="J61" s="44">
        <f>J68</f>
        <v>600000</v>
      </c>
      <c r="K61" s="44">
        <v>600000</v>
      </c>
      <c r="L61" s="44" t="str">
        <f>L66</f>
        <v>570 186,88</v>
      </c>
      <c r="M61" s="44">
        <f t="shared" ref="M61:N61" si="23">M68</f>
        <v>3500000</v>
      </c>
      <c r="N61" s="44">
        <f t="shared" si="23"/>
        <v>0</v>
      </c>
      <c r="O61" s="55"/>
    </row>
    <row r="62" spans="1:15" s="32" customFormat="1" ht="38.25">
      <c r="A62" s="94"/>
      <c r="B62" s="68"/>
      <c r="C62" s="50" t="s">
        <v>11</v>
      </c>
      <c r="D62" s="60" t="s">
        <v>13</v>
      </c>
      <c r="E62" s="51"/>
      <c r="F62" s="58" t="s">
        <v>52</v>
      </c>
      <c r="G62" s="51" t="s">
        <v>7</v>
      </c>
      <c r="H62" s="46">
        <f>H65+H71</f>
        <v>490000</v>
      </c>
      <c r="I62" s="46">
        <f>I65+I71</f>
        <v>465201.37</v>
      </c>
      <c r="J62" s="46">
        <f>J65+J71</f>
        <v>701510.11</v>
      </c>
      <c r="K62" s="46">
        <f t="shared" ref="K62:L62" si="24">K65+K71</f>
        <v>701510.11</v>
      </c>
      <c r="L62" s="46">
        <f t="shared" si="24"/>
        <v>700700.11</v>
      </c>
      <c r="M62" s="46">
        <f t="shared" ref="M62:N62" si="25">M65+M71</f>
        <v>600000</v>
      </c>
      <c r="N62" s="46">
        <f t="shared" si="25"/>
        <v>600000</v>
      </c>
      <c r="O62" s="53"/>
    </row>
    <row r="63" spans="1:15" s="21" customFormat="1" ht="45.6" customHeight="1">
      <c r="A63" s="92" t="s">
        <v>93</v>
      </c>
      <c r="B63" s="68" t="s">
        <v>74</v>
      </c>
      <c r="C63" s="50" t="s">
        <v>12</v>
      </c>
      <c r="D63" s="51" t="s">
        <v>7</v>
      </c>
      <c r="E63" s="51" t="s">
        <v>7</v>
      </c>
      <c r="F63" s="58" t="s">
        <v>51</v>
      </c>
      <c r="G63" s="51" t="s">
        <v>7</v>
      </c>
      <c r="H63" s="44">
        <f>H65</f>
        <v>100000</v>
      </c>
      <c r="I63" s="44">
        <v>100000</v>
      </c>
      <c r="J63" s="44">
        <f>J65</f>
        <v>100000</v>
      </c>
      <c r="K63" s="44">
        <f>K65</f>
        <v>100000</v>
      </c>
      <c r="L63" s="44">
        <f>L65</f>
        <v>100000</v>
      </c>
      <c r="M63" s="44">
        <f>M65</f>
        <v>100000</v>
      </c>
      <c r="N63" s="44">
        <f>N65</f>
        <v>100000</v>
      </c>
      <c r="O63" s="78" t="s">
        <v>115</v>
      </c>
    </row>
    <row r="64" spans="1:15" s="21" customFormat="1" ht="42" customHeight="1">
      <c r="A64" s="93"/>
      <c r="B64" s="68"/>
      <c r="C64" s="50" t="s">
        <v>8</v>
      </c>
      <c r="D64" s="51"/>
      <c r="E64" s="51"/>
      <c r="F64" s="51"/>
      <c r="G64" s="51"/>
      <c r="H64" s="44"/>
      <c r="I64" s="44"/>
      <c r="J64" s="44"/>
      <c r="K64" s="44"/>
      <c r="L64" s="44"/>
      <c r="M64" s="44"/>
      <c r="N64" s="44"/>
      <c r="O64" s="79"/>
    </row>
    <row r="65" spans="1:15" s="21" customFormat="1" ht="45.6" customHeight="1">
      <c r="A65" s="94"/>
      <c r="B65" s="68"/>
      <c r="C65" s="50" t="s">
        <v>11</v>
      </c>
      <c r="D65" s="60" t="s">
        <v>13</v>
      </c>
      <c r="E65" s="60" t="s">
        <v>37</v>
      </c>
      <c r="F65" s="60" t="s">
        <v>51</v>
      </c>
      <c r="G65" s="60" t="s">
        <v>16</v>
      </c>
      <c r="H65" s="48">
        <v>100000</v>
      </c>
      <c r="I65" s="46">
        <v>100000</v>
      </c>
      <c r="J65" s="48">
        <v>100000</v>
      </c>
      <c r="K65" s="48">
        <v>100000</v>
      </c>
      <c r="L65" s="46">
        <v>100000</v>
      </c>
      <c r="M65" s="48">
        <v>100000</v>
      </c>
      <c r="N65" s="48">
        <v>100000</v>
      </c>
      <c r="O65" s="80"/>
    </row>
    <row r="66" spans="1:15" s="21" customFormat="1" ht="42" customHeight="1">
      <c r="A66" s="62" t="s">
        <v>88</v>
      </c>
      <c r="B66" s="65" t="s">
        <v>75</v>
      </c>
      <c r="C66" s="14" t="s">
        <v>12</v>
      </c>
      <c r="D66" s="5" t="s">
        <v>7</v>
      </c>
      <c r="E66" s="5" t="s">
        <v>7</v>
      </c>
      <c r="F66" s="6" t="s">
        <v>53</v>
      </c>
      <c r="G66" s="5" t="s">
        <v>7</v>
      </c>
      <c r="H66" s="10">
        <f t="shared" ref="H66:I66" si="26">H68</f>
        <v>2389820</v>
      </c>
      <c r="I66" s="10">
        <f t="shared" si="26"/>
        <v>2385269.91</v>
      </c>
      <c r="J66" s="23">
        <f>J68</f>
        <v>600000</v>
      </c>
      <c r="K66" s="23">
        <f>K68</f>
        <v>600000</v>
      </c>
      <c r="L66" s="23" t="str">
        <f>L68</f>
        <v>570 186,88</v>
      </c>
      <c r="M66" s="23">
        <f>M68</f>
        <v>3500000</v>
      </c>
      <c r="N66" s="12">
        <v>0</v>
      </c>
      <c r="O66" s="75" t="s">
        <v>109</v>
      </c>
    </row>
    <row r="67" spans="1:15" s="21" customFormat="1" ht="29.25" customHeight="1">
      <c r="A67" s="63"/>
      <c r="B67" s="65"/>
      <c r="C67" s="14" t="s">
        <v>8</v>
      </c>
      <c r="D67" s="5"/>
      <c r="E67" s="5"/>
      <c r="F67" s="5"/>
      <c r="G67" s="5"/>
      <c r="H67" s="10"/>
      <c r="I67" s="10"/>
      <c r="J67" s="42"/>
      <c r="K67" s="42"/>
      <c r="L67" s="42"/>
      <c r="M67" s="10"/>
      <c r="N67" s="10"/>
      <c r="O67" s="76"/>
    </row>
    <row r="68" spans="1:15" s="21" customFormat="1" ht="94.9" customHeight="1">
      <c r="A68" s="64"/>
      <c r="B68" s="65"/>
      <c r="C68" s="14" t="s">
        <v>44</v>
      </c>
      <c r="D68" s="9" t="s">
        <v>38</v>
      </c>
      <c r="E68" s="9" t="s">
        <v>37</v>
      </c>
      <c r="F68" s="9" t="s">
        <v>53</v>
      </c>
      <c r="G68" s="9" t="s">
        <v>39</v>
      </c>
      <c r="H68" s="13">
        <v>2389820</v>
      </c>
      <c r="I68" s="12">
        <v>2385269.91</v>
      </c>
      <c r="J68" s="12">
        <v>600000</v>
      </c>
      <c r="K68" s="12">
        <v>600000</v>
      </c>
      <c r="L68" s="12" t="s">
        <v>99</v>
      </c>
      <c r="M68" s="12">
        <v>3500000</v>
      </c>
      <c r="N68" s="12">
        <v>0</v>
      </c>
      <c r="O68" s="77"/>
    </row>
    <row r="69" spans="1:15" s="21" customFormat="1" ht="42.75" customHeight="1">
      <c r="A69" s="62" t="s">
        <v>85</v>
      </c>
      <c r="B69" s="65" t="s">
        <v>76</v>
      </c>
      <c r="C69" s="14" t="s">
        <v>12</v>
      </c>
      <c r="D69" s="5" t="s">
        <v>7</v>
      </c>
      <c r="E69" s="5" t="s">
        <v>7</v>
      </c>
      <c r="F69" s="6" t="s">
        <v>54</v>
      </c>
      <c r="G69" s="5" t="s">
        <v>7</v>
      </c>
      <c r="H69" s="10">
        <f t="shared" ref="H69:N69" si="27">H71</f>
        <v>390000</v>
      </c>
      <c r="I69" s="10">
        <f t="shared" si="27"/>
        <v>365201.37</v>
      </c>
      <c r="J69" s="13">
        <f t="shared" si="27"/>
        <v>601510.11</v>
      </c>
      <c r="K69" s="13">
        <f t="shared" si="27"/>
        <v>601510.11</v>
      </c>
      <c r="L69" s="12">
        <f t="shared" si="27"/>
        <v>600700.11</v>
      </c>
      <c r="M69" s="10">
        <f t="shared" si="27"/>
        <v>500000</v>
      </c>
      <c r="N69" s="10">
        <f t="shared" si="27"/>
        <v>500000</v>
      </c>
      <c r="O69" s="91" t="s">
        <v>100</v>
      </c>
    </row>
    <row r="70" spans="1:15" s="21" customFormat="1" ht="28.5" customHeight="1">
      <c r="A70" s="63"/>
      <c r="B70" s="65"/>
      <c r="C70" s="14" t="s">
        <v>8</v>
      </c>
      <c r="D70" s="5"/>
      <c r="E70" s="5"/>
      <c r="F70" s="5"/>
      <c r="G70" s="5"/>
      <c r="H70" s="10"/>
      <c r="I70" s="10"/>
      <c r="J70" s="10"/>
      <c r="K70" s="10"/>
      <c r="L70" s="10"/>
      <c r="M70" s="10"/>
      <c r="N70" s="10"/>
      <c r="O70" s="91"/>
    </row>
    <row r="71" spans="1:15" s="21" customFormat="1" ht="52.9" customHeight="1">
      <c r="A71" s="64"/>
      <c r="B71" s="65"/>
      <c r="C71" s="14" t="s">
        <v>11</v>
      </c>
      <c r="D71" s="9" t="s">
        <v>13</v>
      </c>
      <c r="E71" s="9" t="s">
        <v>40</v>
      </c>
      <c r="F71" s="9" t="s">
        <v>54</v>
      </c>
      <c r="G71" s="9" t="s">
        <v>16</v>
      </c>
      <c r="H71" s="23">
        <v>390000</v>
      </c>
      <c r="I71" s="12">
        <v>365201.37</v>
      </c>
      <c r="J71" s="13">
        <v>601510.11</v>
      </c>
      <c r="K71" s="13">
        <v>601510.11</v>
      </c>
      <c r="L71" s="12">
        <v>600700.11</v>
      </c>
      <c r="M71" s="23">
        <v>500000</v>
      </c>
      <c r="N71" s="12">
        <v>500000</v>
      </c>
      <c r="O71" s="91"/>
    </row>
    <row r="72" spans="1:15" ht="4.5" customHeight="1">
      <c r="A72" s="24"/>
      <c r="B72" s="25"/>
      <c r="C72" s="25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</row>
    <row r="73" spans="1:15" ht="9" customHeight="1">
      <c r="A73" s="24"/>
      <c r="B73" s="25"/>
      <c r="C73" s="25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</row>
    <row r="74" spans="1:15" ht="15.75">
      <c r="A74" s="96" t="s">
        <v>41</v>
      </c>
      <c r="B74" s="96"/>
      <c r="C74" s="96"/>
      <c r="D74" s="16"/>
      <c r="E74" s="16"/>
      <c r="F74" s="16"/>
      <c r="G74" s="16"/>
      <c r="H74" s="16"/>
      <c r="I74" s="16"/>
      <c r="J74" s="16" t="s">
        <v>42</v>
      </c>
      <c r="K74" s="16"/>
      <c r="L74" s="16"/>
      <c r="M74" s="27"/>
      <c r="N74" s="27"/>
      <c r="O74" s="16"/>
    </row>
    <row r="75" spans="1:15">
      <c r="A75" s="28"/>
    </row>
    <row r="76" spans="1:15" hidden="1">
      <c r="A76" s="28"/>
    </row>
    <row r="77" spans="1:15">
      <c r="A77" s="90" t="s">
        <v>113</v>
      </c>
      <c r="B77" s="90"/>
      <c r="C77" s="90"/>
    </row>
    <row r="78" spans="1:15">
      <c r="A78" s="90"/>
      <c r="B78" s="90"/>
      <c r="C78" s="90"/>
    </row>
    <row r="79" spans="1:15">
      <c r="A79" s="28"/>
    </row>
    <row r="80" spans="1:15">
      <c r="A80" s="28"/>
    </row>
    <row r="81" spans="1:1">
      <c r="A81" s="30"/>
    </row>
    <row r="82" spans="1:1">
      <c r="A82" s="30"/>
    </row>
    <row r="83" spans="1:1">
      <c r="A83" s="30"/>
    </row>
    <row r="84" spans="1:1">
      <c r="A84" s="30"/>
    </row>
    <row r="85" spans="1:1">
      <c r="A85" s="30"/>
    </row>
    <row r="86" spans="1:1">
      <c r="A86" s="30"/>
    </row>
    <row r="87" spans="1:1">
      <c r="A87" s="30"/>
    </row>
    <row r="88" spans="1:1">
      <c r="A88" s="30"/>
    </row>
  </sheetData>
  <mergeCells count="78">
    <mergeCell ref="A4:A7"/>
    <mergeCell ref="O56:O58"/>
    <mergeCell ref="O69:O71"/>
    <mergeCell ref="A77:C77"/>
    <mergeCell ref="B20:B22"/>
    <mergeCell ref="A13:A16"/>
    <mergeCell ref="B13:B16"/>
    <mergeCell ref="B53:B55"/>
    <mergeCell ref="A38:A40"/>
    <mergeCell ref="B56:B58"/>
    <mergeCell ref="B41:B43"/>
    <mergeCell ref="B32:B34"/>
    <mergeCell ref="O66:O68"/>
    <mergeCell ref="O29:O31"/>
    <mergeCell ref="O26:O28"/>
    <mergeCell ref="O23:O25"/>
    <mergeCell ref="A78:C78"/>
    <mergeCell ref="O32:O34"/>
    <mergeCell ref="A63:A65"/>
    <mergeCell ref="B63:B65"/>
    <mergeCell ref="A66:A68"/>
    <mergeCell ref="B66:B68"/>
    <mergeCell ref="B38:B40"/>
    <mergeCell ref="B44:B46"/>
    <mergeCell ref="A74:C74"/>
    <mergeCell ref="B69:B71"/>
    <mergeCell ref="A44:A46"/>
    <mergeCell ref="A56:A58"/>
    <mergeCell ref="A69:A71"/>
    <mergeCell ref="A59:A62"/>
    <mergeCell ref="B59:B62"/>
    <mergeCell ref="A53:A55"/>
    <mergeCell ref="M1:O1"/>
    <mergeCell ref="A2:O2"/>
    <mergeCell ref="N6:N7"/>
    <mergeCell ref="A8:A12"/>
    <mergeCell ref="B8:B12"/>
    <mergeCell ref="M6:M7"/>
    <mergeCell ref="K6:L6"/>
    <mergeCell ref="O4:O7"/>
    <mergeCell ref="J5:L5"/>
    <mergeCell ref="H4:N4"/>
    <mergeCell ref="H5:I6"/>
    <mergeCell ref="M5:N5"/>
    <mergeCell ref="D4:G5"/>
    <mergeCell ref="D6:D7"/>
    <mergeCell ref="G6:G7"/>
    <mergeCell ref="J6:J7"/>
    <mergeCell ref="O20:O22"/>
    <mergeCell ref="O17:O19"/>
    <mergeCell ref="O63:O65"/>
    <mergeCell ref="O53:O55"/>
    <mergeCell ref="O38:O40"/>
    <mergeCell ref="O41:O43"/>
    <mergeCell ref="O44:O46"/>
    <mergeCell ref="O47:O49"/>
    <mergeCell ref="O50:O52"/>
    <mergeCell ref="B4:B7"/>
    <mergeCell ref="E6:E7"/>
    <mergeCell ref="F6:F7"/>
    <mergeCell ref="C4:C7"/>
    <mergeCell ref="A50:A52"/>
    <mergeCell ref="B50:B52"/>
    <mergeCell ref="A41:A43"/>
    <mergeCell ref="A35:A37"/>
    <mergeCell ref="A47:A49"/>
    <mergeCell ref="B47:B49"/>
    <mergeCell ref="B35:B37"/>
    <mergeCell ref="A20:A22"/>
    <mergeCell ref="A32:A34"/>
    <mergeCell ref="B17:B19"/>
    <mergeCell ref="A17:A19"/>
    <mergeCell ref="B26:B28"/>
    <mergeCell ref="A26:A28"/>
    <mergeCell ref="A29:A31"/>
    <mergeCell ref="B29:B31"/>
    <mergeCell ref="A23:A25"/>
    <mergeCell ref="B23:B25"/>
  </mergeCells>
  <printOptions horizontalCentered="1"/>
  <pageMargins left="0.19685039370078741" right="0.19685039370078741" top="0.55118110236220474" bottom="0.35433070866141736" header="0.31496062992125984" footer="0.31496062992125984"/>
  <pageSetup paperSize="9" scale="55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2017-02-28T09:23:40Z</cp:lastPrinted>
  <dcterms:created xsi:type="dcterms:W3CDTF">2013-09-06T07:38:16Z</dcterms:created>
  <dcterms:modified xsi:type="dcterms:W3CDTF">2017-02-28T09:25:29Z</dcterms:modified>
</cp:coreProperties>
</file>